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60" yWindow="15" windowWidth="9000" windowHeight="4530" tabRatio="934"/>
  </bookViews>
  <sheets>
    <sheet name="K" sheetId="183" r:id="rId1"/>
    <sheet name="O1" sheetId="182" r:id="rId2"/>
    <sheet name="ŽOGS" sheetId="184" r:id="rId3"/>
  </sheets>
  <definedNames>
    <definedName name="beigas" localSheetId="0">#REF!</definedName>
    <definedName name="beigas" localSheetId="1">#REF!</definedName>
    <definedName name="beigas" localSheetId="2">#REF!</definedName>
    <definedName name="beigas">#REF!</definedName>
    <definedName name="_xlnm.Print_Area" localSheetId="0">K!$A$1:$D$29</definedName>
    <definedName name="_xlnm.Print_Area" localSheetId="1">'O1'!$A$1:$G$29</definedName>
    <definedName name="_xlnm.Print_Area" localSheetId="2">ŽOGS!$A$2:$P$35</definedName>
  </definedNames>
  <calcPr calcId="145621"/>
</workbook>
</file>

<file path=xl/calcChain.xml><?xml version="1.0" encoding="utf-8"?>
<calcChain xmlns="http://schemas.openxmlformats.org/spreadsheetml/2006/main">
  <c r="E27" i="184" l="1"/>
  <c r="E25" i="184" l="1"/>
  <c r="E21" i="184" l="1"/>
  <c r="E23" i="184"/>
  <c r="E17" i="184"/>
  <c r="L28" i="184" l="1"/>
  <c r="L30" i="184" s="1"/>
  <c r="O28" i="184" l="1"/>
  <c r="O30" i="184" s="1"/>
  <c r="M28" i="184"/>
  <c r="M30" i="184" s="1"/>
  <c r="A4" i="184" l="1"/>
  <c r="C12" i="182" l="1"/>
  <c r="C24" i="182"/>
  <c r="N28" i="184"/>
  <c r="P29" i="184" s="1"/>
  <c r="P28" i="184" l="1"/>
  <c r="P30" i="184" s="1"/>
  <c r="N30" i="184"/>
  <c r="O9" i="184" l="1"/>
  <c r="C22" i="182" l="1"/>
  <c r="C23" i="182"/>
  <c r="C25" i="182" l="1"/>
  <c r="D18" i="183" s="1"/>
  <c r="D19" i="183" s="1"/>
  <c r="C11" i="182" l="1"/>
</calcChain>
</file>

<file path=xl/sharedStrings.xml><?xml version="1.0" encoding="utf-8"?>
<sst xmlns="http://schemas.openxmlformats.org/spreadsheetml/2006/main" count="103" uniqueCount="73">
  <si>
    <t>Mērvienība</t>
  </si>
  <si>
    <t>Daudzums</t>
  </si>
  <si>
    <t>KOPĀ:</t>
  </si>
  <si>
    <t>1</t>
  </si>
  <si>
    <t xml:space="preserve">Pasūtījuma Nr: </t>
  </si>
  <si>
    <t>Nr. p. k.</t>
  </si>
  <si>
    <t>Kods</t>
  </si>
  <si>
    <t>Darba nosaukums (apraksts)</t>
  </si>
  <si>
    <t>Vienības izmaksas</t>
  </si>
  <si>
    <t>Kopā uz visu apjomu</t>
  </si>
  <si>
    <t>Laika norma (c/h)</t>
  </si>
  <si>
    <t>Darbietilpība (c/h)</t>
  </si>
  <si>
    <t>Kopā</t>
  </si>
  <si>
    <t>BŪVNIECĪBAS KOPTĀME</t>
  </si>
  <si>
    <t>%</t>
  </si>
  <si>
    <t xml:space="preserve"> -</t>
  </si>
  <si>
    <t>Lokālās tāmes Nr.</t>
  </si>
  <si>
    <t>Lokālās tāmes nosaukums</t>
  </si>
  <si>
    <t>Kopējā darbietilpība (c/h):</t>
  </si>
  <si>
    <t>Objekta tāmes Nr.</t>
  </si>
  <si>
    <t>Objekta tāmes nosaukums</t>
  </si>
  <si>
    <t>Kalk.</t>
  </si>
  <si>
    <t>2</t>
  </si>
  <si>
    <t>PVN, % (€)</t>
  </si>
  <si>
    <t>Lokālās tāmes izmaksas, €</t>
  </si>
  <si>
    <t>Pavisam būvizmaksas (€)</t>
  </si>
  <si>
    <t>Summa bez PVN (€)</t>
  </si>
  <si>
    <t>Lokālās tāmes izmaksas (€)</t>
  </si>
  <si>
    <t>Materiāli (€)</t>
  </si>
  <si>
    <t>Darba alga (€)</t>
  </si>
  <si>
    <t>Mehānismi (€)</t>
  </si>
  <si>
    <t>Kopā (€):</t>
  </si>
  <si>
    <t>Darba devēja sociālais nodoklis 23.59 % (€):</t>
  </si>
  <si>
    <t>Par kopējo summu (€):</t>
  </si>
  <si>
    <t>Tāmes izmaksas (€):</t>
  </si>
  <si>
    <t>Kopā (€)</t>
  </si>
  <si>
    <t>Summa (€)</t>
  </si>
  <si>
    <t>Darba samaksas likme (€/h)</t>
  </si>
  <si>
    <t>3</t>
  </si>
  <si>
    <t>4</t>
  </si>
  <si>
    <t>Objekta adrese: Parka iela Nr.22, Kuldīga, Kuldīgas novads</t>
  </si>
  <si>
    <t xml:space="preserve">Būves nosaukums: "Bitīte", pirmsskolas izglītības iestāde - attīstības centrs </t>
  </si>
  <si>
    <t>kg</t>
  </si>
  <si>
    <t>Lokālā tāme Nr.1</t>
  </si>
  <si>
    <t>m3</t>
  </si>
  <si>
    <t>Objekta nosaukums: Nožogojuma remonts</t>
  </si>
  <si>
    <t>Nožogojuma remonts pa teritorijas perimetru</t>
  </si>
  <si>
    <t>Nožogojuma koka detaļu(latas, dēļi) demontāža, nokraušana</t>
  </si>
  <si>
    <t>Nožogojuma metāla virsmu(t.sk.stati, rāmis, pinums) attīrīšana no vecās krāsas, rūsas ar stiepļu sukām.</t>
  </si>
  <si>
    <t>1m        žoga</t>
  </si>
  <si>
    <t>5</t>
  </si>
  <si>
    <t>Nožogojuma metāla virsmu(t.sk.stati, rāmis, pinums) krāsošana ar pretkorozijas krāsām ALPINA, HAMMERITE vai analogām, 2reizes</t>
  </si>
  <si>
    <t>Pretkorozijas krāsa ALPINA</t>
  </si>
  <si>
    <t>9, 19</t>
  </si>
  <si>
    <t>1m       koka detaļas</t>
  </si>
  <si>
    <t>Masīvkoka latas 45x45, kalibrētas, antiseptizētas</t>
  </si>
  <si>
    <t>gab</t>
  </si>
  <si>
    <t xml:space="preserve">Masīvkoka dēļi 22x100, kalibrēti, antiseptizēti </t>
  </si>
  <si>
    <t>Nožogojuma koka detaļu(latas, dēļi) montāža</t>
  </si>
  <si>
    <t>Fasādes krāsa kokam ALPINA Die Langhebige fur Holzfasaden vai analogu</t>
  </si>
  <si>
    <t>Skrūves galvanizētas ar dubultu pārklājumu</t>
  </si>
  <si>
    <t>Nožogojuma koka detaļu(latas, dēļi) krāsošana ar noturīgu mitrumnoturīgu fasādes krāsu ALPINA Die Langhebige fur Holzfasaden vai analogu, 2reizes(pirmo reizi krāsot pirms montāžas)</t>
  </si>
  <si>
    <t>Būvgružu aizvešana un nodošana izgāztuvē</t>
  </si>
  <si>
    <t>t</t>
  </si>
  <si>
    <t>Izgāztuves izmaksa</t>
  </si>
  <si>
    <t>m2</t>
  </si>
  <si>
    <t>Nožogojuma remonts, metāla sieta nomaiņa, metāla detaļu taisnošana, metināšana</t>
  </si>
  <si>
    <r>
      <t>Heksagonāls pinuma siets identisks esošajam, min.</t>
    </r>
    <r>
      <rPr>
        <sz val="9"/>
        <color theme="4"/>
        <rFont val="Calibri"/>
        <family val="2"/>
        <charset val="186"/>
      </rPr>
      <t>Ø1,5mm</t>
    </r>
  </si>
  <si>
    <t>Transporta izmaksas ______ % no materiālu izmaksām:</t>
  </si>
  <si>
    <t>KOPSAVILKUMS</t>
  </si>
  <si>
    <t>Virsizdevumi _____ %, tsk darba aizsardzībai (€):</t>
  </si>
  <si>
    <t>Peļņa ____ % (€):</t>
  </si>
  <si>
    <t>Nožogojuma remonts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</si>
</sst>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>
    <font>
      <sz val="10"/>
      <name val="Arial"/>
      <charset val="186"/>
    </font>
    <font>
      <sz val="8"/>
      <name val="Arial"/>
      <family val="2"/>
      <charset val="186"/>
    </font>
    <font>
      <sz val="10"/>
      <name val="Tahoma"/>
      <family val="2"/>
      <charset val="186"/>
    </font>
    <font>
      <sz val="11"/>
      <name val="Tahoma"/>
      <family val="2"/>
      <charset val="186"/>
    </font>
    <font>
      <b/>
      <sz val="11"/>
      <name val="Tahoma"/>
      <family val="2"/>
      <charset val="186"/>
    </font>
    <font>
      <sz val="10"/>
      <name val="Helv"/>
    </font>
    <font>
      <sz val="9"/>
      <name val="Tahoma"/>
      <family val="2"/>
      <charset val="186"/>
    </font>
    <font>
      <b/>
      <sz val="9"/>
      <name val="Tahoma"/>
      <family val="2"/>
      <charset val="186"/>
    </font>
    <font>
      <sz val="9"/>
      <name val="Arial"/>
      <family val="2"/>
      <charset val="186"/>
    </font>
    <font>
      <sz val="9"/>
      <color indexed="10"/>
      <name val="Tahoma"/>
      <family val="2"/>
      <charset val="186"/>
    </font>
    <font>
      <b/>
      <sz val="10"/>
      <name val="Tahoma"/>
      <family val="2"/>
      <charset val="186"/>
    </font>
    <font>
      <sz val="12"/>
      <name val="Tahoma"/>
      <family val="2"/>
      <charset val="186"/>
    </font>
    <font>
      <b/>
      <sz val="12"/>
      <name val="Tahoma"/>
      <family val="2"/>
      <charset val="186"/>
    </font>
    <font>
      <sz val="8"/>
      <name val="Tahoma"/>
      <family val="2"/>
      <charset val="186"/>
    </font>
    <font>
      <sz val="14"/>
      <color indexed="10"/>
      <name val="Tahoma"/>
      <family val="2"/>
      <charset val="186"/>
    </font>
    <font>
      <sz val="10"/>
      <color indexed="10"/>
      <name val="Tahoma"/>
      <family val="2"/>
      <charset val="186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sz val="10"/>
      <name val="Arial"/>
      <family val="2"/>
      <charset val="186"/>
    </font>
    <font>
      <b/>
      <sz val="11"/>
      <color indexed="63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8"/>
      <name val="Arial"/>
      <family val="2"/>
      <charset val="186"/>
    </font>
    <font>
      <sz val="12"/>
      <color indexed="10"/>
      <name val="Tahoma"/>
      <family val="2"/>
      <charset val="186"/>
    </font>
    <font>
      <sz val="8"/>
      <color indexed="10"/>
      <name val="Tahoma"/>
      <family val="2"/>
      <charset val="186"/>
    </font>
    <font>
      <b/>
      <sz val="10"/>
      <color indexed="10"/>
      <name val="Tahoma"/>
      <family val="2"/>
      <charset val="186"/>
    </font>
    <font>
      <b/>
      <sz val="12"/>
      <color indexed="10"/>
      <name val="Tahoma"/>
      <family val="2"/>
      <charset val="186"/>
    </font>
    <font>
      <sz val="9"/>
      <color rgb="FFFF0000"/>
      <name val="Tahoma"/>
      <family val="2"/>
      <charset val="186"/>
    </font>
    <font>
      <sz val="9"/>
      <name val="Tahoma"/>
      <family val="2"/>
      <charset val="204"/>
    </font>
    <font>
      <sz val="9"/>
      <color theme="4"/>
      <name val="Tahoma"/>
      <family val="2"/>
      <charset val="204"/>
    </font>
    <font>
      <sz val="9"/>
      <color theme="4"/>
      <name val="Tahoma"/>
      <family val="2"/>
      <charset val="186"/>
    </font>
    <font>
      <sz val="9"/>
      <color theme="4"/>
      <name val="Calibri"/>
      <family val="2"/>
      <charset val="186"/>
    </font>
    <font>
      <sz val="12"/>
      <name val="LaMelior"/>
      <charset val="186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1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29" fillId="23" borderId="7" applyNumberFormat="0" applyFont="0" applyAlignment="0" applyProtection="0"/>
    <xf numFmtId="0" fontId="30" fillId="20" borderId="8" applyNumberFormat="0" applyAlignment="0" applyProtection="0"/>
    <xf numFmtId="0" fontId="5" fillId="0" borderId="0"/>
    <xf numFmtId="0" fontId="5" fillId="0" borderId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4" fillId="0" borderId="0"/>
  </cellStyleXfs>
  <cellXfs count="229">
    <xf numFmtId="0" fontId="0" fillId="0" borderId="0" xfId="0"/>
    <xf numFmtId="0" fontId="9" fillId="0" borderId="0" xfId="0" applyFont="1" applyFill="1" applyBorder="1" applyAlignment="1">
      <alignment horizontal="centerContinuous" vertical="center" wrapText="1"/>
    </xf>
    <xf numFmtId="0" fontId="9" fillId="0" borderId="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Continuous" vertical="center"/>
    </xf>
    <xf numFmtId="0" fontId="2" fillId="0" borderId="0" xfId="0" applyFont="1" applyBorder="1" applyAlignment="1">
      <alignment vertical="center" wrapText="1"/>
    </xf>
    <xf numFmtId="4" fontId="7" fillId="0" borderId="11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justify"/>
    </xf>
    <xf numFmtId="0" fontId="9" fillId="0" borderId="0" xfId="0" applyFont="1" applyFill="1" applyBorder="1" applyAlignment="1">
      <alignment vertical="justify"/>
    </xf>
    <xf numFmtId="0" fontId="11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centerContinuous" vertical="center" wrapText="1"/>
    </xf>
    <xf numFmtId="0" fontId="35" fillId="0" borderId="0" xfId="0" applyFont="1" applyFill="1" applyBorder="1" applyAlignment="1">
      <alignment horizontal="centerContinuous" vertical="center"/>
    </xf>
    <xf numFmtId="0" fontId="6" fillId="0" borderId="0" xfId="39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4" fontId="7" fillId="0" borderId="13" xfId="0" applyNumberFormat="1" applyFont="1" applyFill="1" applyBorder="1" applyAlignment="1">
      <alignment horizontal="center" vertical="center"/>
    </xf>
    <xf numFmtId="4" fontId="37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right" vertical="center" wrapText="1"/>
    </xf>
    <xf numFmtId="4" fontId="1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right"/>
    </xf>
    <xf numFmtId="0" fontId="36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 wrapText="1"/>
    </xf>
    <xf numFmtId="0" fontId="2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/>
    <xf numFmtId="0" fontId="2" fillId="0" borderId="0" xfId="38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2" fontId="37" fillId="0" borderId="0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 wrapText="1"/>
    </xf>
    <xf numFmtId="4" fontId="7" fillId="0" borderId="17" xfId="0" applyNumberFormat="1" applyFont="1" applyFill="1" applyBorder="1" applyAlignment="1">
      <alignment horizontal="right" vertical="center"/>
    </xf>
    <xf numFmtId="10" fontId="7" fillId="0" borderId="17" xfId="0" applyNumberFormat="1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vertical="center" wrapText="1"/>
    </xf>
    <xf numFmtId="10" fontId="6" fillId="0" borderId="19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 wrapText="1"/>
    </xf>
    <xf numFmtId="4" fontId="7" fillId="0" borderId="21" xfId="0" applyNumberFormat="1" applyFont="1" applyFill="1" applyBorder="1" applyAlignment="1">
      <alignment horizontal="right" vertical="center"/>
    </xf>
    <xf numFmtId="0" fontId="6" fillId="0" borderId="0" xfId="38" applyFont="1" applyFill="1"/>
    <xf numFmtId="0" fontId="6" fillId="0" borderId="0" xfId="38" applyFont="1" applyFill="1" applyBorder="1" applyAlignment="1">
      <alignment horizontal="centerContinuous" vertical="center" wrapText="1"/>
    </xf>
    <xf numFmtId="0" fontId="6" fillId="0" borderId="0" xfId="38" applyFont="1" applyFill="1" applyBorder="1" applyAlignment="1">
      <alignment horizontal="centerContinuous" vertical="center"/>
    </xf>
    <xf numFmtId="0" fontId="6" fillId="0" borderId="0" xfId="38" applyFont="1" applyFill="1" applyBorder="1" applyAlignment="1">
      <alignment horizontal="center" vertical="center"/>
    </xf>
    <xf numFmtId="49" fontId="6" fillId="0" borderId="0" xfId="38" applyNumberFormat="1" applyFont="1" applyFill="1" applyBorder="1" applyAlignment="1">
      <alignment horizontal="center" vertical="center" wrapText="1"/>
    </xf>
    <xf numFmtId="0" fontId="6" fillId="0" borderId="0" xfId="38" applyFont="1" applyFill="1" applyBorder="1" applyAlignment="1">
      <alignment horizontal="left" vertical="center"/>
    </xf>
    <xf numFmtId="2" fontId="7" fillId="0" borderId="0" xfId="38" applyNumberFormat="1" applyFont="1" applyFill="1" applyBorder="1" applyAlignment="1">
      <alignment horizontal="left" vertical="center"/>
    </xf>
    <xf numFmtId="0" fontId="7" fillId="0" borderId="0" xfId="38" applyFont="1" applyFill="1" applyBorder="1" applyAlignment="1">
      <alignment horizontal="centerContinuous" vertical="center"/>
    </xf>
    <xf numFmtId="49" fontId="6" fillId="0" borderId="0" xfId="38" applyNumberFormat="1" applyFont="1" applyFill="1"/>
    <xf numFmtId="49" fontId="6" fillId="0" borderId="28" xfId="42" applyNumberFormat="1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4" fontId="6" fillId="0" borderId="32" xfId="0" applyNumberFormat="1" applyFont="1" applyFill="1" applyBorder="1" applyAlignment="1">
      <alignment horizontal="center" vertical="center"/>
    </xf>
    <xf numFmtId="0" fontId="7" fillId="0" borderId="30" xfId="0" applyNumberFormat="1" applyFont="1" applyFill="1" applyBorder="1" applyAlignment="1">
      <alignment horizontal="center" vertical="center" wrapText="1"/>
    </xf>
    <xf numFmtId="0" fontId="10" fillId="0" borderId="31" xfId="0" applyFont="1" applyBorder="1" applyAlignment="1">
      <alignment horizontal="right"/>
    </xf>
    <xf numFmtId="0" fontId="7" fillId="0" borderId="31" xfId="0" applyFont="1" applyFill="1" applyBorder="1" applyAlignment="1">
      <alignment horizontal="right" vertical="center" wrapText="1"/>
    </xf>
    <xf numFmtId="4" fontId="7" fillId="0" borderId="33" xfId="0" applyNumberFormat="1" applyFont="1" applyFill="1" applyBorder="1" applyAlignment="1">
      <alignment horizontal="center" vertical="center"/>
    </xf>
    <xf numFmtId="4" fontId="2" fillId="24" borderId="29" xfId="0" applyNumberFormat="1" applyFont="1" applyFill="1" applyBorder="1" applyAlignment="1">
      <alignment horizontal="center" vertical="center"/>
    </xf>
    <xf numFmtId="4" fontId="2" fillId="24" borderId="32" xfId="0" applyNumberFormat="1" applyFont="1" applyFill="1" applyBorder="1" applyAlignment="1">
      <alignment horizontal="center" vertical="center"/>
    </xf>
    <xf numFmtId="4" fontId="2" fillId="24" borderId="15" xfId="0" applyNumberFormat="1" applyFont="1" applyFill="1" applyBorder="1" applyAlignment="1">
      <alignment horizontal="center" vertical="center"/>
    </xf>
    <xf numFmtId="4" fontId="2" fillId="24" borderId="10" xfId="0" applyNumberFormat="1" applyFont="1" applyFill="1" applyBorder="1" applyAlignment="1">
      <alignment horizontal="center" vertical="center"/>
    </xf>
    <xf numFmtId="0" fontId="2" fillId="0" borderId="0" xfId="38" applyFont="1" applyFill="1" applyBorder="1" applyAlignment="1">
      <alignment horizontal="left" vertical="center"/>
    </xf>
    <xf numFmtId="49" fontId="15" fillId="0" borderId="0" xfId="38" applyNumberFormat="1" applyFont="1" applyFill="1" applyBorder="1" applyAlignment="1">
      <alignment horizontal="center" vertical="center" wrapText="1"/>
    </xf>
    <xf numFmtId="0" fontId="2" fillId="0" borderId="0" xfId="38" applyFont="1" applyFill="1" applyBorder="1" applyAlignment="1">
      <alignment horizontal="centerContinuous" vertical="center" wrapText="1"/>
    </xf>
    <xf numFmtId="0" fontId="2" fillId="0" borderId="0" xfId="38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2" fontId="10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 wrapText="1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24" borderId="15" xfId="42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/>
    </xf>
    <xf numFmtId="4" fontId="10" fillId="0" borderId="0" xfId="0" applyNumberFormat="1" applyFont="1" applyFill="1" applyAlignment="1">
      <alignment horizontal="center"/>
    </xf>
    <xf numFmtId="0" fontId="15" fillId="0" borderId="0" xfId="0" applyFont="1" applyFill="1" applyBorder="1" applyAlignment="1">
      <alignment horizontal="right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right" vertical="center" wrapText="1"/>
    </xf>
    <xf numFmtId="4" fontId="10" fillId="0" borderId="17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 horizontal="center" vertical="center"/>
    </xf>
    <xf numFmtId="0" fontId="2" fillId="0" borderId="29" xfId="0" applyFont="1" applyBorder="1" applyAlignment="1">
      <alignment horizontal="left"/>
    </xf>
    <xf numFmtId="4" fontId="6" fillId="0" borderId="19" xfId="0" applyNumberFormat="1" applyFont="1" applyFill="1" applyBorder="1" applyAlignment="1">
      <alignment horizontal="left" vertical="center"/>
    </xf>
    <xf numFmtId="0" fontId="2" fillId="0" borderId="0" xfId="38" applyFont="1" applyFill="1" applyBorder="1" applyAlignment="1">
      <alignment horizontal="centerContinuous" vertical="center"/>
    </xf>
    <xf numFmtId="0" fontId="2" fillId="0" borderId="0" xfId="38" applyFont="1" applyFill="1" applyBorder="1" applyAlignment="1">
      <alignment horizontal="center" vertical="center"/>
    </xf>
    <xf numFmtId="0" fontId="10" fillId="0" borderId="0" xfId="38" applyFont="1" applyFill="1" applyBorder="1" applyAlignment="1">
      <alignment vertical="center"/>
    </xf>
    <xf numFmtId="49" fontId="2" fillId="0" borderId="0" xfId="38" applyNumberFormat="1" applyFont="1" applyFill="1" applyBorder="1" applyAlignment="1">
      <alignment horizontal="center" vertical="center" wrapText="1"/>
    </xf>
    <xf numFmtId="2" fontId="10" fillId="0" borderId="0" xfId="38" applyNumberFormat="1" applyFont="1" applyFill="1" applyBorder="1" applyAlignment="1">
      <alignment horizontal="left" vertical="center"/>
    </xf>
    <xf numFmtId="0" fontId="39" fillId="0" borderId="0" xfId="38" applyFont="1" applyFill="1"/>
    <xf numFmtId="0" fontId="39" fillId="0" borderId="0" xfId="38" applyFont="1" applyFill="1" applyBorder="1" applyAlignment="1">
      <alignment horizontal="right"/>
    </xf>
    <xf numFmtId="2" fontId="39" fillId="0" borderId="0" xfId="38" applyNumberFormat="1" applyFont="1" applyFill="1" applyBorder="1" applyAlignment="1">
      <alignment horizontal="center"/>
    </xf>
    <xf numFmtId="49" fontId="39" fillId="0" borderId="0" xfId="38" applyNumberFormat="1" applyFont="1" applyFill="1"/>
    <xf numFmtId="49" fontId="40" fillId="0" borderId="14" xfId="0" applyNumberFormat="1" applyFont="1" applyFill="1" applyBorder="1" applyAlignment="1">
      <alignment horizontal="center" vertical="top"/>
    </xf>
    <xf numFmtId="0" fontId="40" fillId="24" borderId="15" xfId="39" applyFont="1" applyFill="1" applyBorder="1" applyAlignment="1">
      <alignment horizontal="center"/>
    </xf>
    <xf numFmtId="2" fontId="40" fillId="0" borderId="14" xfId="0" applyNumberFormat="1" applyFont="1" applyFill="1" applyBorder="1" applyAlignment="1">
      <alignment horizontal="center" vertical="center"/>
    </xf>
    <xf numFmtId="2" fontId="40" fillId="0" borderId="15" xfId="39" applyNumberFormat="1" applyFont="1" applyFill="1" applyBorder="1" applyAlignment="1">
      <alignment horizontal="center"/>
    </xf>
    <xf numFmtId="2" fontId="40" fillId="0" borderId="15" xfId="0" applyNumberFormat="1" applyFont="1" applyFill="1" applyBorder="1" applyAlignment="1">
      <alignment horizontal="center" vertical="center"/>
    </xf>
    <xf numFmtId="2" fontId="40" fillId="0" borderId="10" xfId="0" applyNumberFormat="1" applyFont="1" applyFill="1" applyBorder="1" applyAlignment="1">
      <alignment horizontal="center" vertical="center"/>
    </xf>
    <xf numFmtId="2" fontId="40" fillId="0" borderId="34" xfId="0" applyNumberFormat="1" applyFont="1" applyFill="1" applyBorder="1" applyAlignment="1">
      <alignment horizontal="center" vertical="center"/>
    </xf>
    <xf numFmtId="0" fontId="40" fillId="0" borderId="0" xfId="38" applyFont="1" applyFill="1"/>
    <xf numFmtId="49" fontId="2" fillId="24" borderId="35" xfId="42" applyNumberFormat="1" applyFont="1" applyFill="1" applyBorder="1" applyAlignment="1">
      <alignment horizontal="center" vertical="center" wrapText="1"/>
    </xf>
    <xf numFmtId="0" fontId="2" fillId="24" borderId="36" xfId="42" applyFont="1" applyFill="1" applyBorder="1" applyAlignment="1">
      <alignment horizontal="center" vertical="center" wrapText="1"/>
    </xf>
    <xf numFmtId="4" fontId="2" fillId="24" borderId="36" xfId="0" applyNumberFormat="1" applyFont="1" applyFill="1" applyBorder="1" applyAlignment="1">
      <alignment horizontal="center" vertical="center"/>
    </xf>
    <xf numFmtId="49" fontId="2" fillId="24" borderId="15" xfId="42" applyNumberFormat="1" applyFont="1" applyFill="1" applyBorder="1" applyAlignment="1">
      <alignment horizontal="center" vertical="center" wrapText="1"/>
    </xf>
    <xf numFmtId="49" fontId="41" fillId="0" borderId="14" xfId="0" applyNumberFormat="1" applyFont="1" applyFill="1" applyBorder="1" applyAlignment="1">
      <alignment horizontal="center" vertical="top"/>
    </xf>
    <xf numFmtId="0" fontId="41" fillId="0" borderId="15" xfId="0" applyFont="1" applyFill="1" applyBorder="1" applyAlignment="1">
      <alignment horizontal="center" vertical="center"/>
    </xf>
    <xf numFmtId="2" fontId="41" fillId="0" borderId="14" xfId="0" applyNumberFormat="1" applyFont="1" applyFill="1" applyBorder="1" applyAlignment="1">
      <alignment horizontal="center" vertical="center"/>
    </xf>
    <xf numFmtId="2" fontId="41" fillId="0" borderId="15" xfId="39" applyNumberFormat="1" applyFont="1" applyFill="1" applyBorder="1" applyAlignment="1">
      <alignment horizontal="center"/>
    </xf>
    <xf numFmtId="2" fontId="41" fillId="0" borderId="15" xfId="0" applyNumberFormat="1" applyFont="1" applyFill="1" applyBorder="1" applyAlignment="1">
      <alignment horizontal="center" vertical="center"/>
    </xf>
    <xf numFmtId="2" fontId="41" fillId="0" borderId="10" xfId="0" applyNumberFormat="1" applyFont="1" applyFill="1" applyBorder="1" applyAlignment="1">
      <alignment horizontal="center" vertical="center"/>
    </xf>
    <xf numFmtId="2" fontId="41" fillId="0" borderId="34" xfId="0" applyNumberFormat="1" applyFont="1" applyFill="1" applyBorder="1" applyAlignment="1">
      <alignment horizontal="center" vertical="center"/>
    </xf>
    <xf numFmtId="0" fontId="40" fillId="0" borderId="15" xfId="43" applyFont="1" applyFill="1" applyBorder="1" applyAlignment="1">
      <alignment horizontal="center"/>
    </xf>
    <xf numFmtId="2" fontId="40" fillId="0" borderId="40" xfId="48" applyNumberFormat="1" applyFont="1" applyFill="1" applyBorder="1" applyAlignment="1">
      <alignment horizontal="center"/>
    </xf>
    <xf numFmtId="2" fontId="40" fillId="0" borderId="14" xfId="48" applyNumberFormat="1" applyFont="1" applyFill="1" applyBorder="1" applyAlignment="1">
      <alignment horizontal="center"/>
    </xf>
    <xf numFmtId="2" fontId="40" fillId="0" borderId="15" xfId="48" applyNumberFormat="1" applyFont="1" applyFill="1" applyBorder="1" applyAlignment="1">
      <alignment horizontal="center"/>
    </xf>
    <xf numFmtId="2" fontId="40" fillId="0" borderId="10" xfId="48" applyNumberFormat="1" applyFont="1" applyFill="1" applyBorder="1" applyAlignment="1">
      <alignment horizontal="center"/>
    </xf>
    <xf numFmtId="2" fontId="40" fillId="0" borderId="34" xfId="48" applyNumberFormat="1" applyFont="1" applyFill="1" applyBorder="1" applyAlignment="1">
      <alignment horizontal="center"/>
    </xf>
    <xf numFmtId="49" fontId="41" fillId="0" borderId="15" xfId="0" applyNumberFormat="1" applyFont="1" applyFill="1" applyBorder="1" applyAlignment="1">
      <alignment horizontal="center" vertical="top"/>
    </xf>
    <xf numFmtId="2" fontId="41" fillId="0" borderId="40" xfId="0" applyNumberFormat="1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left" indent="2"/>
    </xf>
    <xf numFmtId="2" fontId="41" fillId="0" borderId="15" xfId="0" applyNumberFormat="1" applyFont="1" applyFill="1" applyBorder="1" applyAlignment="1">
      <alignment horizontal="center"/>
    </xf>
    <xf numFmtId="0" fontId="41" fillId="0" borderId="15" xfId="0" applyFont="1" applyFill="1" applyBorder="1" applyAlignment="1">
      <alignment horizontal="left" wrapText="1" indent="2"/>
    </xf>
    <xf numFmtId="0" fontId="2" fillId="0" borderId="0" xfId="0" applyFont="1" applyFill="1" applyBorder="1" applyAlignment="1">
      <alignment horizontal="right"/>
    </xf>
    <xf numFmtId="49" fontId="6" fillId="0" borderId="14" xfId="43" applyNumberFormat="1" applyFont="1" applyFill="1" applyBorder="1" applyAlignment="1">
      <alignment horizontal="center" vertical="top"/>
    </xf>
    <xf numFmtId="2" fontId="6" fillId="24" borderId="15" xfId="39" applyNumberFormat="1" applyFont="1" applyFill="1" applyBorder="1" applyAlignment="1">
      <alignment horizontal="center"/>
    </xf>
    <xf numFmtId="2" fontId="6" fillId="0" borderId="25" xfId="38" applyNumberFormat="1" applyFont="1" applyFill="1" applyBorder="1" applyAlignment="1">
      <alignment horizontal="center"/>
    </xf>
    <xf numFmtId="2" fontId="6" fillId="0" borderId="17" xfId="38" applyNumberFormat="1" applyFont="1" applyFill="1" applyBorder="1" applyAlignment="1">
      <alignment horizontal="center"/>
    </xf>
    <xf numFmtId="2" fontId="6" fillId="0" borderId="11" xfId="38" applyNumberFormat="1" applyFont="1" applyFill="1" applyBorder="1" applyAlignment="1">
      <alignment horizontal="center"/>
    </xf>
    <xf numFmtId="0" fontId="6" fillId="0" borderId="26" xfId="38" applyFont="1" applyFill="1" applyBorder="1"/>
    <xf numFmtId="0" fontId="6" fillId="0" borderId="19" xfId="38" applyFont="1" applyFill="1" applyBorder="1"/>
    <xf numFmtId="2" fontId="6" fillId="0" borderId="19" xfId="38" applyNumberFormat="1" applyFont="1" applyFill="1" applyBorder="1"/>
    <xf numFmtId="2" fontId="6" fillId="0" borderId="12" xfId="38" applyNumberFormat="1" applyFont="1" applyFill="1" applyBorder="1" applyAlignment="1">
      <alignment horizontal="center"/>
    </xf>
    <xf numFmtId="2" fontId="6" fillId="0" borderId="27" xfId="38" applyNumberFormat="1" applyFont="1" applyFill="1" applyBorder="1" applyAlignment="1">
      <alignment horizontal="center"/>
    </xf>
    <xf numFmtId="2" fontId="6" fillId="0" borderId="21" xfId="38" applyNumberFormat="1" applyFont="1" applyFill="1" applyBorder="1" applyAlignment="1">
      <alignment horizontal="center"/>
    </xf>
    <xf numFmtId="2" fontId="6" fillId="0" borderId="13" xfId="38" applyNumberFormat="1" applyFont="1" applyFill="1" applyBorder="1" applyAlignment="1">
      <alignment horizontal="center"/>
    </xf>
    <xf numFmtId="0" fontId="6" fillId="0" borderId="0" xfId="38" applyFont="1" applyFill="1" applyBorder="1" applyAlignment="1">
      <alignment horizontal="right"/>
    </xf>
    <xf numFmtId="2" fontId="6" fillId="0" borderId="0" xfId="38" applyNumberFormat="1" applyFont="1" applyFill="1" applyBorder="1" applyAlignment="1">
      <alignment horizontal="center"/>
    </xf>
    <xf numFmtId="0" fontId="6" fillId="0" borderId="0" xfId="38" applyFont="1" applyFill="1" applyAlignment="1">
      <alignment horizontal="center"/>
    </xf>
    <xf numFmtId="0" fontId="7" fillId="0" borderId="30" xfId="38" applyFont="1" applyFill="1" applyBorder="1" applyAlignment="1">
      <alignment horizontal="center" vertical="center" textRotation="90" wrapText="1"/>
    </xf>
    <xf numFmtId="0" fontId="7" fillId="0" borderId="31" xfId="38" applyFont="1" applyFill="1" applyBorder="1" applyAlignment="1">
      <alignment horizontal="center" vertical="center" textRotation="90" wrapText="1"/>
    </xf>
    <xf numFmtId="0" fontId="7" fillId="0" borderId="33" xfId="38" applyFont="1" applyFill="1" applyBorder="1" applyAlignment="1">
      <alignment horizontal="center" vertical="center" textRotation="90" wrapText="1"/>
    </xf>
    <xf numFmtId="0" fontId="7" fillId="0" borderId="48" xfId="38" applyFont="1" applyFill="1" applyBorder="1" applyAlignment="1">
      <alignment horizontal="center" vertical="center" textRotation="90" wrapText="1"/>
    </xf>
    <xf numFmtId="0" fontId="6" fillId="24" borderId="15" xfId="43" applyFont="1" applyFill="1" applyBorder="1" applyAlignment="1">
      <alignment horizontal="left" wrapText="1"/>
    </xf>
    <xf numFmtId="0" fontId="40" fillId="0" borderId="15" xfId="43" applyFont="1" applyFill="1" applyBorder="1" applyAlignment="1">
      <alignment horizontal="center" wrapText="1"/>
    </xf>
    <xf numFmtId="0" fontId="40" fillId="0" borderId="15" xfId="39" applyFont="1" applyFill="1" applyBorder="1" applyAlignment="1">
      <alignment horizontal="center"/>
    </xf>
    <xf numFmtId="0" fontId="40" fillId="0" borderId="15" xfId="43" applyFont="1" applyFill="1" applyBorder="1" applyAlignment="1">
      <alignment horizontal="left" wrapText="1"/>
    </xf>
    <xf numFmtId="0" fontId="41" fillId="0" borderId="15" xfId="43" applyFont="1" applyFill="1" applyBorder="1" applyAlignment="1">
      <alignment horizontal="center"/>
    </xf>
    <xf numFmtId="17" fontId="40" fillId="0" borderId="15" xfId="39" applyNumberFormat="1" applyFont="1" applyFill="1" applyBorder="1" applyAlignment="1">
      <alignment horizontal="center"/>
    </xf>
    <xf numFmtId="0" fontId="6" fillId="0" borderId="15" xfId="43" applyFont="1" applyFill="1" applyBorder="1" applyAlignment="1">
      <alignment horizontal="left" wrapText="1"/>
    </xf>
    <xf numFmtId="0" fontId="6" fillId="0" borderId="14" xfId="39" applyFont="1" applyFill="1" applyBorder="1" applyAlignment="1">
      <alignment horizontal="center" vertical="top"/>
    </xf>
    <xf numFmtId="0" fontId="6" fillId="0" borderId="14" xfId="39" applyFont="1" applyFill="1" applyBorder="1" applyAlignment="1">
      <alignment horizontal="center"/>
    </xf>
    <xf numFmtId="0" fontId="6" fillId="0" borderId="15" xfId="39" applyFont="1" applyFill="1" applyBorder="1"/>
    <xf numFmtId="0" fontId="6" fillId="0" borderId="15" xfId="43" applyFont="1" applyFill="1" applyBorder="1" applyAlignment="1">
      <alignment horizontal="center"/>
    </xf>
    <xf numFmtId="2" fontId="6" fillId="0" borderId="40" xfId="43" applyNumberFormat="1" applyFont="1" applyFill="1" applyBorder="1" applyAlignment="1">
      <alignment horizontal="center"/>
    </xf>
    <xf numFmtId="2" fontId="6" fillId="0" borderId="14" xfId="49" applyNumberFormat="1" applyFont="1" applyFill="1" applyBorder="1" applyAlignment="1">
      <alignment horizontal="center"/>
    </xf>
    <xf numFmtId="2" fontId="6" fillId="0" borderId="15" xfId="39" applyNumberFormat="1" applyFont="1" applyFill="1" applyBorder="1" applyAlignment="1">
      <alignment horizontal="center"/>
    </xf>
    <xf numFmtId="2" fontId="6" fillId="0" borderId="15" xfId="43" applyNumberFormat="1" applyFont="1" applyFill="1" applyBorder="1" applyAlignment="1">
      <alignment horizontal="center"/>
    </xf>
    <xf numFmtId="2" fontId="6" fillId="0" borderId="10" xfId="39" applyNumberFormat="1" applyFont="1" applyFill="1" applyBorder="1" applyAlignment="1">
      <alignment horizontal="center"/>
    </xf>
    <xf numFmtId="2" fontId="6" fillId="0" borderId="34" xfId="39" applyNumberFormat="1" applyFont="1" applyFill="1" applyBorder="1" applyAlignment="1">
      <alignment horizontal="center"/>
    </xf>
    <xf numFmtId="2" fontId="6" fillId="0" borderId="14" xfId="43" applyNumberFormat="1" applyFont="1" applyFill="1" applyBorder="1" applyAlignment="1">
      <alignment horizontal="center"/>
    </xf>
    <xf numFmtId="2" fontId="6" fillId="0" borderId="10" xfId="43" applyNumberFormat="1" applyFont="1" applyFill="1" applyBorder="1" applyAlignment="1">
      <alignment horizontal="center"/>
    </xf>
    <xf numFmtId="2" fontId="6" fillId="0" borderId="34" xfId="43" applyNumberFormat="1" applyFont="1" applyFill="1" applyBorder="1" applyAlignment="1">
      <alignment horizontal="center"/>
    </xf>
    <xf numFmtId="0" fontId="42" fillId="0" borderId="15" xfId="43" applyFont="1" applyFill="1" applyBorder="1" applyAlignment="1">
      <alignment horizontal="left" wrapText="1" indent="2"/>
    </xf>
    <xf numFmtId="0" fontId="6" fillId="0" borderId="15" xfId="47" applyFont="1" applyFill="1" applyBorder="1" applyAlignment="1">
      <alignment wrapText="1"/>
    </xf>
    <xf numFmtId="0" fontId="6" fillId="0" borderId="15" xfId="43" applyFont="1" applyFill="1" applyBorder="1" applyAlignment="1">
      <alignment horizontal="center" vertical="top"/>
    </xf>
    <xf numFmtId="0" fontId="42" fillId="0" borderId="15" xfId="43" applyFont="1" applyFill="1" applyBorder="1" applyAlignment="1">
      <alignment vertical="justify"/>
    </xf>
    <xf numFmtId="0" fontId="42" fillId="0" borderId="15" xfId="43" applyFont="1" applyFill="1" applyBorder="1" applyAlignment="1">
      <alignment horizontal="center"/>
    </xf>
    <xf numFmtId="2" fontId="42" fillId="0" borderId="40" xfId="50" applyNumberFormat="1" applyFont="1" applyFill="1" applyBorder="1" applyAlignment="1">
      <alignment horizontal="center"/>
    </xf>
    <xf numFmtId="2" fontId="42" fillId="0" borderId="14" xfId="43" applyNumberFormat="1" applyFont="1" applyFill="1" applyBorder="1" applyAlignment="1">
      <alignment horizontal="center"/>
    </xf>
    <xf numFmtId="2" fontId="42" fillId="0" borderId="15" xfId="39" applyNumberFormat="1" applyFont="1" applyFill="1" applyBorder="1" applyAlignment="1">
      <alignment horizontal="center"/>
    </xf>
    <xf numFmtId="2" fontId="42" fillId="0" borderId="15" xfId="43" applyNumberFormat="1" applyFont="1" applyFill="1" applyBorder="1" applyAlignment="1">
      <alignment horizontal="center"/>
    </xf>
    <xf numFmtId="2" fontId="42" fillId="0" borderId="10" xfId="43" applyNumberFormat="1" applyFont="1" applyFill="1" applyBorder="1" applyAlignment="1">
      <alignment horizontal="center"/>
    </xf>
    <xf numFmtId="2" fontId="42" fillId="0" borderId="34" xfId="43" applyNumberFormat="1" applyFont="1" applyFill="1" applyBorder="1" applyAlignment="1">
      <alignment horizontal="center"/>
    </xf>
    <xf numFmtId="0" fontId="6" fillId="0" borderId="15" xfId="43" applyFont="1" applyFill="1" applyBorder="1" applyAlignment="1">
      <alignment horizontal="left" indent="2"/>
    </xf>
    <xf numFmtId="0" fontId="12" fillId="0" borderId="0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0" fillId="0" borderId="32" xfId="37" applyNumberFormat="1" applyFont="1" applyFill="1" applyBorder="1" applyAlignment="1">
      <alignment horizontal="center" vertical="center" wrapText="1"/>
    </xf>
    <xf numFmtId="0" fontId="10" fillId="0" borderId="10" xfId="37" applyNumberFormat="1" applyFont="1" applyFill="1" applyBorder="1" applyAlignment="1">
      <alignment horizontal="center" vertical="center" wrapText="1"/>
    </xf>
    <xf numFmtId="0" fontId="10" fillId="0" borderId="24" xfId="37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justify"/>
    </xf>
    <xf numFmtId="0" fontId="10" fillId="0" borderId="0" xfId="0" applyFont="1" applyFill="1" applyAlignment="1">
      <alignment horizontal="right"/>
    </xf>
    <xf numFmtId="0" fontId="10" fillId="0" borderId="29" xfId="37" applyNumberFormat="1" applyFont="1" applyFill="1" applyBorder="1" applyAlignment="1">
      <alignment horizontal="center" vertical="center" wrapText="1"/>
    </xf>
    <xf numFmtId="0" fontId="10" fillId="0" borderId="15" xfId="37" applyNumberFormat="1" applyFont="1" applyFill="1" applyBorder="1" applyAlignment="1">
      <alignment horizontal="center" vertical="center" wrapText="1"/>
    </xf>
    <xf numFmtId="0" fontId="10" fillId="0" borderId="23" xfId="37" applyNumberFormat="1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2" fontId="4" fillId="0" borderId="0" xfId="38" applyNumberFormat="1" applyFont="1" applyFill="1" applyBorder="1" applyAlignment="1">
      <alignment horizontal="left" vertical="center"/>
    </xf>
    <xf numFmtId="0" fontId="7" fillId="0" borderId="29" xfId="38" applyFont="1" applyFill="1" applyBorder="1" applyAlignment="1">
      <alignment horizontal="center" vertical="center" wrapText="1"/>
    </xf>
    <xf numFmtId="0" fontId="7" fillId="0" borderId="31" xfId="38" applyFont="1" applyFill="1" applyBorder="1" applyAlignment="1">
      <alignment horizontal="center" vertical="center" wrapText="1"/>
    </xf>
    <xf numFmtId="0" fontId="7" fillId="0" borderId="29" xfId="38" applyFont="1" applyFill="1" applyBorder="1" applyAlignment="1">
      <alignment horizontal="center" vertical="center" textRotation="90"/>
    </xf>
    <xf numFmtId="0" fontId="7" fillId="0" borderId="31" xfId="38" applyFont="1" applyFill="1" applyBorder="1" applyAlignment="1">
      <alignment horizontal="center" vertical="center" textRotation="90"/>
    </xf>
    <xf numFmtId="0" fontId="4" fillId="0" borderId="0" xfId="38" applyFont="1" applyFill="1" applyBorder="1" applyAlignment="1">
      <alignment horizontal="center" vertical="center"/>
    </xf>
    <xf numFmtId="0" fontId="2" fillId="0" borderId="0" xfId="38" applyFont="1" applyFill="1" applyBorder="1" applyAlignment="1">
      <alignment horizontal="right" vertical="center"/>
    </xf>
    <xf numFmtId="0" fontId="7" fillId="0" borderId="39" xfId="38" applyFont="1" applyFill="1" applyBorder="1" applyAlignment="1">
      <alignment horizontal="center" vertical="center"/>
    </xf>
    <xf numFmtId="0" fontId="7" fillId="0" borderId="29" xfId="38" applyFont="1" applyFill="1" applyBorder="1" applyAlignment="1">
      <alignment horizontal="center" vertical="center"/>
    </xf>
    <xf numFmtId="0" fontId="7" fillId="0" borderId="32" xfId="38" applyFont="1" applyFill="1" applyBorder="1" applyAlignment="1">
      <alignment horizontal="center" vertical="center"/>
    </xf>
    <xf numFmtId="0" fontId="6" fillId="0" borderId="41" xfId="38" applyFont="1" applyFill="1" applyBorder="1" applyAlignment="1">
      <alignment horizontal="right"/>
    </xf>
    <xf numFmtId="0" fontId="6" fillId="0" borderId="42" xfId="38" applyFont="1" applyFill="1" applyBorder="1" applyAlignment="1">
      <alignment horizontal="right"/>
    </xf>
    <xf numFmtId="0" fontId="6" fillId="0" borderId="43" xfId="38" applyFont="1" applyFill="1" applyBorder="1" applyAlignment="1">
      <alignment horizontal="right"/>
    </xf>
    <xf numFmtId="0" fontId="6" fillId="0" borderId="44" xfId="38" applyFont="1" applyFill="1" applyBorder="1" applyAlignment="1">
      <alignment horizontal="right"/>
    </xf>
    <xf numFmtId="0" fontId="6" fillId="0" borderId="45" xfId="38" applyFont="1" applyFill="1" applyBorder="1" applyAlignment="1">
      <alignment horizontal="right"/>
    </xf>
    <xf numFmtId="0" fontId="6" fillId="0" borderId="46" xfId="38" applyFont="1" applyFill="1" applyBorder="1" applyAlignment="1">
      <alignment horizontal="right"/>
    </xf>
    <xf numFmtId="0" fontId="7" fillId="0" borderId="28" xfId="38" applyFont="1" applyFill="1" applyBorder="1" applyAlignment="1">
      <alignment horizontal="center" vertical="center" textRotation="90" wrapText="1"/>
    </xf>
    <xf numFmtId="0" fontId="7" fillId="0" borderId="30" xfId="38" applyFont="1" applyFill="1" applyBorder="1" applyAlignment="1">
      <alignment horizontal="center" vertical="center" textRotation="90" wrapText="1"/>
    </xf>
    <xf numFmtId="49" fontId="7" fillId="0" borderId="29" xfId="38" applyNumberFormat="1" applyFont="1" applyFill="1" applyBorder="1" applyAlignment="1">
      <alignment horizontal="center" vertical="center" textRotation="90" wrapText="1"/>
    </xf>
    <xf numFmtId="49" fontId="7" fillId="0" borderId="31" xfId="38" applyNumberFormat="1" applyFont="1" applyFill="1" applyBorder="1" applyAlignment="1">
      <alignment horizontal="center" vertical="center" textRotation="90" wrapText="1"/>
    </xf>
    <xf numFmtId="0" fontId="7" fillId="0" borderId="38" xfId="38" applyFont="1" applyFill="1" applyBorder="1" applyAlignment="1">
      <alignment horizontal="center" vertical="center" textRotation="90"/>
    </xf>
    <xf numFmtId="0" fontId="8" fillId="0" borderId="47" xfId="38" applyFont="1" applyFill="1" applyBorder="1" applyAlignment="1">
      <alignment textRotation="90"/>
    </xf>
    <xf numFmtId="0" fontId="7" fillId="0" borderId="28" xfId="38" applyFont="1" applyFill="1" applyBorder="1" applyAlignment="1">
      <alignment horizontal="center" vertical="center"/>
    </xf>
  </cellXfs>
  <cellStyles count="51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CMD Lapmežciema TN foajē" xfId="47"/>
    <cellStyle name="Normal_tame,  PII Papardīte fasādes siltinšana" xfId="49"/>
    <cellStyle name="Normal_tāme engures saieta nams JF" xfId="37"/>
    <cellStyle name="Normal_Tāme fasāde PII Ķipars (Māris)" xfId="48"/>
    <cellStyle name="Normal_tāme roja DABASZINĪBAS JF" xfId="38"/>
    <cellStyle name="Normal_tāme TĒRVETE (jaunā forma)" xfId="39"/>
    <cellStyle name="Normal_Upesgrīva toča" xfId="50"/>
    <cellStyle name="Note" xfId="40" builtinId="10" customBuiltin="1"/>
    <cellStyle name="Output" xfId="41" builtinId="21" customBuiltin="1"/>
    <cellStyle name="Stils 1" xfId="42"/>
    <cellStyle name="Style 1" xfId="43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1:H32"/>
  <sheetViews>
    <sheetView tabSelected="1" zoomScale="120" zoomScaleNormal="120" workbookViewId="0">
      <selection activeCell="B24" sqref="B24"/>
    </sheetView>
  </sheetViews>
  <sheetFormatPr defaultRowHeight="12.75"/>
  <cols>
    <col min="1" max="1" width="8.140625" style="26" customWidth="1"/>
    <col min="2" max="2" width="53.28515625" style="31" customWidth="1"/>
    <col min="3" max="3" width="12.28515625" style="31" customWidth="1"/>
    <col min="4" max="4" width="16.140625" style="32" customWidth="1"/>
    <col min="5" max="5" width="10.140625" style="21" bestFit="1" customWidth="1"/>
    <col min="6" max="6" width="9.5703125" style="21" bestFit="1" customWidth="1"/>
    <col min="7" max="16384" width="9.140625" style="21"/>
  </cols>
  <sheetData>
    <row r="1" spans="1:8">
      <c r="A1" s="9"/>
      <c r="B1" s="33"/>
      <c r="C1" s="33"/>
      <c r="D1" s="34"/>
    </row>
    <row r="2" spans="1:8">
      <c r="A2" s="35"/>
      <c r="B2" s="36"/>
      <c r="C2" s="36"/>
      <c r="D2" s="37"/>
    </row>
    <row r="3" spans="1:8">
      <c r="A3" s="35"/>
      <c r="B3" s="37"/>
      <c r="C3" s="36"/>
    </row>
    <row r="4" spans="1:8">
      <c r="A4" s="35"/>
      <c r="B4" s="36"/>
      <c r="C4" s="36"/>
      <c r="D4" s="37"/>
    </row>
    <row r="5" spans="1:8" ht="15">
      <c r="A5" s="35"/>
      <c r="B5" s="37"/>
      <c r="C5" s="36"/>
      <c r="D5" s="14"/>
    </row>
    <row r="6" spans="1:8">
      <c r="A6" s="35"/>
      <c r="B6" s="36"/>
      <c r="C6" s="36"/>
      <c r="D6" s="37"/>
    </row>
    <row r="7" spans="1:8" s="11" customFormat="1" ht="25.5" customHeight="1">
      <c r="A7" s="12"/>
      <c r="B7" s="12"/>
      <c r="C7" s="12"/>
      <c r="D7" s="12"/>
      <c r="E7" s="13"/>
      <c r="F7" s="13"/>
      <c r="G7" s="13"/>
      <c r="H7" s="13"/>
    </row>
    <row r="8" spans="1:8" s="11" customFormat="1" ht="18" customHeight="1">
      <c r="A8" s="14"/>
      <c r="B8" s="15"/>
      <c r="C8" s="15"/>
      <c r="D8" s="10"/>
    </row>
    <row r="9" spans="1:8" s="11" customFormat="1" ht="15">
      <c r="A9" s="183" t="s">
        <v>13</v>
      </c>
      <c r="B9" s="183"/>
      <c r="C9" s="183"/>
      <c r="D9" s="183"/>
    </row>
    <row r="10" spans="1:8" s="11" customFormat="1" ht="18" customHeight="1">
      <c r="A10" s="38"/>
      <c r="B10" s="38"/>
      <c r="C10" s="38"/>
      <c r="D10" s="38"/>
    </row>
    <row r="11" spans="1:8" s="11" customFormat="1" ht="15">
      <c r="A11" s="71" t="s">
        <v>41</v>
      </c>
      <c r="B11" s="72"/>
      <c r="C11" s="73"/>
      <c r="D11" s="53"/>
    </row>
    <row r="12" spans="1:8" s="39" customFormat="1" ht="15">
      <c r="A12" s="40" t="s">
        <v>45</v>
      </c>
      <c r="B12" s="72"/>
      <c r="C12" s="74"/>
      <c r="D12" s="54"/>
    </row>
    <row r="13" spans="1:8" s="14" customFormat="1" ht="15">
      <c r="A13" s="40" t="s">
        <v>40</v>
      </c>
      <c r="B13" s="95"/>
      <c r="C13" s="74"/>
      <c r="D13" s="54"/>
    </row>
    <row r="14" spans="1:8" s="11" customFormat="1" ht="18" customHeight="1" thickBot="1">
      <c r="A14" s="41"/>
      <c r="B14" s="1"/>
      <c r="C14" s="1"/>
      <c r="D14" s="2"/>
    </row>
    <row r="15" spans="1:8" ht="12.75" customHeight="1">
      <c r="A15" s="184" t="s">
        <v>19</v>
      </c>
      <c r="B15" s="186" t="s">
        <v>20</v>
      </c>
      <c r="C15" s="186" t="s">
        <v>14</v>
      </c>
      <c r="D15" s="188" t="s">
        <v>24</v>
      </c>
    </row>
    <row r="16" spans="1:8" s="22" customFormat="1" ht="12.75" customHeight="1">
      <c r="A16" s="185"/>
      <c r="B16" s="187"/>
      <c r="C16" s="187"/>
      <c r="D16" s="189"/>
    </row>
    <row r="17" spans="1:6" s="22" customFormat="1" ht="11.25" customHeight="1" thickBot="1">
      <c r="A17" s="185"/>
      <c r="B17" s="187"/>
      <c r="C17" s="187"/>
      <c r="D17" s="189"/>
    </row>
    <row r="18" spans="1:6" s="23" customFormat="1">
      <c r="A18" s="60" t="s">
        <v>3</v>
      </c>
      <c r="B18" s="90" t="s">
        <v>72</v>
      </c>
      <c r="C18" s="61" t="s">
        <v>15</v>
      </c>
      <c r="D18" s="62">
        <f>'O1'!C25</f>
        <v>0</v>
      </c>
    </row>
    <row r="19" spans="1:6" s="23" customFormat="1" ht="13.5" thickBot="1">
      <c r="A19" s="63"/>
      <c r="B19" s="64" t="s">
        <v>12</v>
      </c>
      <c r="C19" s="65"/>
      <c r="D19" s="66">
        <f>SUM(D18:D18)</f>
        <v>0</v>
      </c>
      <c r="E19" s="42"/>
    </row>
    <row r="20" spans="1:6" ht="13.5" thickBot="1">
      <c r="A20" s="43"/>
      <c r="B20" s="44" t="s">
        <v>26</v>
      </c>
      <c r="C20" s="45"/>
      <c r="D20" s="7"/>
      <c r="F20" s="46"/>
    </row>
    <row r="21" spans="1:6" ht="13.5" thickBot="1">
      <c r="A21" s="47"/>
      <c r="B21" s="91" t="s">
        <v>23</v>
      </c>
      <c r="C21" s="48">
        <v>0.21</v>
      </c>
      <c r="D21" s="8"/>
      <c r="F21" s="46"/>
    </row>
    <row r="22" spans="1:6" ht="13.5" thickBot="1">
      <c r="A22" s="49"/>
      <c r="B22" s="50" t="s">
        <v>25</v>
      </c>
      <c r="C22" s="50"/>
      <c r="D22" s="24"/>
      <c r="F22" s="46"/>
    </row>
    <row r="23" spans="1:6" ht="16.5" customHeight="1">
      <c r="A23" s="6"/>
      <c r="B23" s="27"/>
      <c r="D23" s="28"/>
    </row>
    <row r="24" spans="1:6" ht="16.5" customHeight="1">
      <c r="A24" s="6"/>
      <c r="B24" s="27"/>
      <c r="D24" s="28"/>
    </row>
    <row r="25" spans="1:6" ht="16.5" customHeight="1">
      <c r="A25" s="6"/>
      <c r="B25" s="27"/>
      <c r="D25" s="28"/>
    </row>
    <row r="26" spans="1:6" ht="16.5" customHeight="1">
      <c r="A26" s="29"/>
      <c r="B26" s="20"/>
      <c r="D26" s="28"/>
    </row>
    <row r="27" spans="1:6" ht="16.5" customHeight="1">
      <c r="A27" s="36"/>
      <c r="B27" s="30"/>
      <c r="D27" s="28"/>
    </row>
    <row r="28" spans="1:6" ht="16.5" customHeight="1">
      <c r="A28" s="6"/>
      <c r="B28" s="27"/>
      <c r="D28" s="28"/>
    </row>
    <row r="29" spans="1:6" ht="16.5" customHeight="1">
      <c r="A29" s="6"/>
      <c r="B29" s="27"/>
      <c r="D29" s="28"/>
    </row>
    <row r="30" spans="1:6" ht="16.5" customHeight="1">
      <c r="A30" s="6"/>
      <c r="B30" s="27"/>
      <c r="D30" s="28"/>
    </row>
    <row r="31" spans="1:6" ht="16.5" customHeight="1">
      <c r="A31" s="6"/>
      <c r="B31" s="27"/>
      <c r="D31" s="28"/>
    </row>
    <row r="32" spans="1:6" ht="16.5" customHeight="1">
      <c r="B32" s="20"/>
    </row>
  </sheetData>
  <mergeCells count="5">
    <mergeCell ref="A9:D9"/>
    <mergeCell ref="A15:A17"/>
    <mergeCell ref="B15:B17"/>
    <mergeCell ref="C15:C17"/>
    <mergeCell ref="D15:D17"/>
  </mergeCells>
  <phoneticPr fontId="34" type="noConversion"/>
  <pageMargins left="0.78740157480314965" right="0.39370078740157483" top="0.78740157480314965" bottom="0.39370078740157483" header="0.51181102362204722" footer="0.51181102362204722"/>
  <pageSetup paperSize="9" orientation="portrait" horizontalDpi="4294967293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B050"/>
  </sheetPr>
  <dimension ref="A1:H34"/>
  <sheetViews>
    <sheetView zoomScale="115" zoomScaleNormal="115" workbookViewId="0">
      <selection activeCell="I27" sqref="I27"/>
    </sheetView>
  </sheetViews>
  <sheetFormatPr defaultRowHeight="12.75"/>
  <cols>
    <col min="1" max="1" width="9" style="26" customWidth="1"/>
    <col min="2" max="2" width="26" style="31" customWidth="1"/>
    <col min="3" max="3" width="13" style="32" customWidth="1"/>
    <col min="4" max="4" width="11" style="21" customWidth="1"/>
    <col min="5" max="5" width="11.140625" style="21" customWidth="1"/>
    <col min="6" max="6" width="9" style="21" customWidth="1"/>
    <col min="7" max="7" width="9.42578125" style="21" customWidth="1"/>
    <col min="8" max="16384" width="9.140625" style="21"/>
  </cols>
  <sheetData>
    <row r="1" spans="1:7" s="11" customFormat="1" ht="25.5" customHeight="1">
      <c r="A1" s="12"/>
      <c r="B1" s="12"/>
      <c r="C1" s="12"/>
      <c r="D1" s="13"/>
      <c r="E1" s="13"/>
      <c r="F1" s="13"/>
      <c r="G1" s="13"/>
    </row>
    <row r="2" spans="1:7" s="11" customFormat="1" ht="18" customHeight="1">
      <c r="A2" s="14"/>
      <c r="B2" s="15"/>
      <c r="C2" s="10"/>
    </row>
    <row r="3" spans="1:7" s="11" customFormat="1" ht="33" customHeight="1">
      <c r="A3" s="193" t="s">
        <v>69</v>
      </c>
      <c r="B3" s="193"/>
      <c r="C3" s="193"/>
      <c r="D3" s="193"/>
      <c r="E3" s="193"/>
      <c r="F3" s="193"/>
      <c r="G3" s="193"/>
    </row>
    <row r="4" spans="1:7" s="11" customFormat="1" ht="18">
      <c r="A4" s="16"/>
      <c r="B4" s="17"/>
      <c r="C4" s="18"/>
    </row>
    <row r="5" spans="1:7" s="11" customFormat="1" ht="15" customHeight="1">
      <c r="A5" s="71" t="s">
        <v>41</v>
      </c>
      <c r="B5" s="72"/>
      <c r="C5" s="73"/>
      <c r="D5" s="53"/>
      <c r="E5" s="53"/>
    </row>
    <row r="6" spans="1:7" s="11" customFormat="1" ht="15">
      <c r="A6" s="40" t="s">
        <v>45</v>
      </c>
      <c r="B6" s="72"/>
      <c r="C6" s="74"/>
      <c r="D6" s="54"/>
      <c r="E6" s="53"/>
    </row>
    <row r="7" spans="1:7" s="14" customFormat="1" ht="15">
      <c r="A7" s="40" t="s">
        <v>40</v>
      </c>
      <c r="B7" s="95"/>
      <c r="C7" s="74"/>
      <c r="D7" s="54"/>
      <c r="E7" s="53"/>
    </row>
    <row r="8" spans="1:7" s="11" customFormat="1" ht="15">
      <c r="A8" s="75"/>
      <c r="B8" s="76"/>
      <c r="C8" s="36"/>
      <c r="D8" s="4"/>
    </row>
    <row r="9" spans="1:7" s="11" customFormat="1" ht="15">
      <c r="A9" s="35" t="s">
        <v>4</v>
      </c>
      <c r="B9" s="76"/>
      <c r="C9" s="36"/>
      <c r="D9" s="4"/>
    </row>
    <row r="10" spans="1:7" s="11" customFormat="1" ht="15">
      <c r="A10" s="35"/>
      <c r="B10" s="76"/>
      <c r="C10" s="36"/>
      <c r="D10" s="4"/>
    </row>
    <row r="11" spans="1:7" s="11" customFormat="1" ht="15">
      <c r="A11" s="77"/>
      <c r="B11" s="37" t="s">
        <v>33</v>
      </c>
      <c r="C11" s="78">
        <f>C25</f>
        <v>0</v>
      </c>
    </row>
    <row r="12" spans="1:7" s="11" customFormat="1" ht="15">
      <c r="A12" s="35"/>
      <c r="B12" s="79" t="s">
        <v>18</v>
      </c>
      <c r="C12" s="80">
        <f>G21</f>
        <v>0</v>
      </c>
    </row>
    <row r="13" spans="1:7" s="11" customFormat="1" ht="15">
      <c r="A13" s="35"/>
      <c r="B13" s="36"/>
      <c r="C13" s="81"/>
    </row>
    <row r="14" spans="1:7" s="11" customFormat="1" ht="15">
      <c r="A14" s="35"/>
      <c r="B14" s="9"/>
      <c r="C14" s="81"/>
    </row>
    <row r="15" spans="1:7" s="11" customFormat="1" ht="15.75" thickBot="1">
      <c r="A15" s="19"/>
      <c r="B15" s="3"/>
      <c r="C15" s="5"/>
    </row>
    <row r="16" spans="1:7" ht="12.75" customHeight="1">
      <c r="A16" s="198" t="s">
        <v>16</v>
      </c>
      <c r="B16" s="201" t="s">
        <v>17</v>
      </c>
      <c r="C16" s="201" t="s">
        <v>27</v>
      </c>
      <c r="D16" s="195" t="s">
        <v>29</v>
      </c>
      <c r="E16" s="195" t="s">
        <v>28</v>
      </c>
      <c r="F16" s="195" t="s">
        <v>30</v>
      </c>
      <c r="G16" s="190" t="s">
        <v>11</v>
      </c>
    </row>
    <row r="17" spans="1:8" s="22" customFormat="1" ht="12.75" customHeight="1">
      <c r="A17" s="199"/>
      <c r="B17" s="202"/>
      <c r="C17" s="202"/>
      <c r="D17" s="196"/>
      <c r="E17" s="196"/>
      <c r="F17" s="196"/>
      <c r="G17" s="191"/>
    </row>
    <row r="18" spans="1:8" s="22" customFormat="1" ht="31.5" customHeight="1" thickBot="1">
      <c r="A18" s="200"/>
      <c r="B18" s="203"/>
      <c r="C18" s="203"/>
      <c r="D18" s="197"/>
      <c r="E18" s="197"/>
      <c r="F18" s="197"/>
      <c r="G18" s="192"/>
    </row>
    <row r="19" spans="1:8" s="23" customFormat="1" ht="26.25" customHeight="1">
      <c r="A19" s="109" t="s">
        <v>3</v>
      </c>
      <c r="B19" s="110" t="s">
        <v>46</v>
      </c>
      <c r="C19" s="111"/>
      <c r="D19" s="67"/>
      <c r="E19" s="67"/>
      <c r="F19" s="67"/>
      <c r="G19" s="68"/>
    </row>
    <row r="20" spans="1:8" s="23" customFormat="1">
      <c r="A20" s="112"/>
      <c r="B20" s="82"/>
      <c r="C20" s="69"/>
      <c r="D20" s="69"/>
      <c r="E20" s="69"/>
      <c r="F20" s="69"/>
      <c r="G20" s="70"/>
    </row>
    <row r="21" spans="1:8" s="23" customFormat="1" ht="13.5" thickBot="1">
      <c r="A21" s="86"/>
      <c r="B21" s="87" t="s">
        <v>2</v>
      </c>
      <c r="C21" s="88"/>
      <c r="D21" s="88"/>
      <c r="E21" s="88"/>
      <c r="F21" s="88"/>
      <c r="G21" s="89"/>
      <c r="H21" s="25"/>
    </row>
    <row r="22" spans="1:8" ht="16.5" customHeight="1">
      <c r="A22" s="204" t="s">
        <v>70</v>
      </c>
      <c r="B22" s="204"/>
      <c r="C22" s="83">
        <f>ROUND(0.13*C21,2)</f>
        <v>0</v>
      </c>
    </row>
    <row r="23" spans="1:8" ht="16.5" customHeight="1">
      <c r="A23" s="205" t="s">
        <v>71</v>
      </c>
      <c r="B23" s="205"/>
      <c r="C23" s="83">
        <f>ROUND(0.1*C21,2)</f>
        <v>0</v>
      </c>
    </row>
    <row r="24" spans="1:8" ht="16.5" customHeight="1">
      <c r="A24" s="205" t="s">
        <v>32</v>
      </c>
      <c r="B24" s="205"/>
      <c r="C24" s="83">
        <f>ROUND(0.2359*D21,2)</f>
        <v>0</v>
      </c>
    </row>
    <row r="25" spans="1:8" ht="16.5" customHeight="1">
      <c r="A25" s="194" t="s">
        <v>31</v>
      </c>
      <c r="B25" s="194"/>
      <c r="C25" s="84">
        <f>SUM(C21:C24)</f>
        <v>0</v>
      </c>
    </row>
    <row r="26" spans="1:8" ht="16.5" customHeight="1">
      <c r="B26" s="85"/>
      <c r="C26" s="28"/>
    </row>
    <row r="27" spans="1:8" ht="16.5" customHeight="1">
      <c r="B27" s="85"/>
      <c r="C27" s="28"/>
    </row>
    <row r="28" spans="1:8" ht="16.5" customHeight="1">
      <c r="A28" s="29"/>
      <c r="B28" s="79"/>
      <c r="C28" s="26"/>
      <c r="D28" s="28"/>
    </row>
    <row r="29" spans="1:8" ht="16.5" customHeight="1">
      <c r="A29" s="36"/>
      <c r="B29" s="30"/>
      <c r="C29" s="26"/>
      <c r="D29" s="28"/>
    </row>
    <row r="30" spans="1:8" ht="16.5" customHeight="1">
      <c r="B30" s="27"/>
      <c r="C30" s="28"/>
    </row>
    <row r="31" spans="1:8" ht="16.5" customHeight="1">
      <c r="B31" s="27"/>
      <c r="C31" s="28"/>
    </row>
    <row r="32" spans="1:8" ht="16.5" customHeight="1">
      <c r="B32" s="27"/>
      <c r="C32" s="28"/>
    </row>
    <row r="33" spans="2:3" ht="16.5" customHeight="1">
      <c r="B33" s="27"/>
      <c r="C33" s="28"/>
    </row>
    <row r="34" spans="2:3" ht="16.5" customHeight="1">
      <c r="B34" s="27"/>
      <c r="C34" s="28"/>
    </row>
  </sheetData>
  <mergeCells count="12">
    <mergeCell ref="G16:G18"/>
    <mergeCell ref="A3:G3"/>
    <mergeCell ref="A25:B25"/>
    <mergeCell ref="D16:D18"/>
    <mergeCell ref="E16:E18"/>
    <mergeCell ref="F16:F18"/>
    <mergeCell ref="A16:A18"/>
    <mergeCell ref="B16:B18"/>
    <mergeCell ref="C16:C18"/>
    <mergeCell ref="A22:B22"/>
    <mergeCell ref="A23:B23"/>
    <mergeCell ref="A24:B24"/>
  </mergeCells>
  <phoneticPr fontId="34" type="noConversion"/>
  <pageMargins left="0.98425196850393704" right="0.19685039370078741" top="0.78740157480314965" bottom="0.39370078740157483" header="0.51181102362204722" footer="0.51181102362204722"/>
  <pageSetup paperSize="9" orientation="portrait" horizontalDpi="4294967293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R37"/>
  <sheetViews>
    <sheetView showZeros="0" zoomScale="145" zoomScaleNormal="145" workbookViewId="0">
      <selection activeCell="G52" sqref="G52"/>
    </sheetView>
  </sheetViews>
  <sheetFormatPr defaultRowHeight="11.25"/>
  <cols>
    <col min="1" max="1" width="3" style="97" customWidth="1"/>
    <col min="2" max="2" width="9" style="100" customWidth="1"/>
    <col min="3" max="3" width="30.140625" style="97" customWidth="1"/>
    <col min="4" max="4" width="6.140625" style="97" bestFit="1" customWidth="1"/>
    <col min="5" max="5" width="8.7109375" style="97" customWidth="1"/>
    <col min="6" max="6" width="6" style="97" customWidth="1"/>
    <col min="7" max="7" width="8" style="97" customWidth="1"/>
    <col min="8" max="8" width="6.5703125" style="97" bestFit="1" customWidth="1"/>
    <col min="9" max="9" width="7.5703125" style="97" bestFit="1" customWidth="1"/>
    <col min="10" max="10" width="6.5703125" style="97" bestFit="1" customWidth="1"/>
    <col min="11" max="11" width="7.5703125" style="97" bestFit="1" customWidth="1"/>
    <col min="12" max="12" width="8.28515625" style="97" customWidth="1"/>
    <col min="13" max="13" width="9.85546875" style="97" customWidth="1"/>
    <col min="14" max="14" width="9.5703125" style="97" bestFit="1" customWidth="1"/>
    <col min="15" max="15" width="8.5703125" style="97" bestFit="1" customWidth="1"/>
    <col min="16" max="16" width="10.7109375" style="97" customWidth="1"/>
    <col min="17" max="16384" width="9.140625" style="97"/>
  </cols>
  <sheetData>
    <row r="2" spans="1:16" s="51" customFormat="1">
      <c r="B2" s="59"/>
    </row>
    <row r="3" spans="1:16" s="51" customFormat="1" ht="14.25">
      <c r="A3" s="211" t="s">
        <v>43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</row>
    <row r="4" spans="1:16" s="51" customFormat="1" ht="14.25">
      <c r="A4" s="211" t="str">
        <f>'O1'!B19</f>
        <v>Nožogojuma remonts pa teritorijas perimetru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</row>
    <row r="5" spans="1:16" s="51" customFormat="1" ht="12.75">
      <c r="A5" s="71" t="s">
        <v>41</v>
      </c>
      <c r="B5" s="95"/>
      <c r="C5" s="73"/>
      <c r="D5" s="92"/>
      <c r="E5" s="92"/>
      <c r="F5" s="92"/>
      <c r="G5" s="92"/>
      <c r="H5" s="92"/>
      <c r="I5" s="53"/>
      <c r="J5" s="53"/>
      <c r="K5" s="53"/>
      <c r="L5" s="53"/>
      <c r="M5" s="53"/>
      <c r="N5" s="53"/>
      <c r="O5" s="53"/>
      <c r="P5" s="53"/>
    </row>
    <row r="6" spans="1:16" s="51" customFormat="1" ht="12.75">
      <c r="A6" s="40" t="s">
        <v>45</v>
      </c>
      <c r="B6" s="95"/>
      <c r="C6" s="74"/>
      <c r="D6" s="93"/>
      <c r="E6" s="92"/>
      <c r="F6" s="92"/>
      <c r="G6" s="92"/>
      <c r="H6" s="92"/>
      <c r="I6" s="53"/>
      <c r="J6" s="53"/>
      <c r="K6" s="53"/>
      <c r="L6" s="53"/>
      <c r="M6" s="53"/>
      <c r="N6" s="53"/>
      <c r="O6" s="53"/>
      <c r="P6" s="53"/>
    </row>
    <row r="7" spans="1:16" s="51" customFormat="1" ht="12.75">
      <c r="A7" s="40" t="s">
        <v>40</v>
      </c>
      <c r="B7" s="95"/>
      <c r="C7" s="74"/>
      <c r="D7" s="93"/>
      <c r="E7" s="92"/>
      <c r="F7" s="92"/>
      <c r="G7" s="92"/>
      <c r="H7" s="92"/>
      <c r="I7" s="53"/>
      <c r="J7" s="53"/>
      <c r="K7" s="53"/>
      <c r="L7" s="53"/>
      <c r="M7" s="53"/>
      <c r="N7" s="53"/>
      <c r="O7" s="53"/>
      <c r="P7" s="53"/>
    </row>
    <row r="8" spans="1:16" s="51" customFormat="1" ht="12" customHeight="1">
      <c r="A8" s="94"/>
      <c r="B8" s="95"/>
      <c r="C8" s="74"/>
      <c r="D8" s="93"/>
      <c r="E8" s="92"/>
      <c r="F8" s="71"/>
      <c r="G8" s="92"/>
      <c r="H8" s="92"/>
      <c r="I8" s="53"/>
      <c r="J8" s="53"/>
      <c r="K8" s="53"/>
      <c r="L8" s="56"/>
      <c r="M8" s="53"/>
      <c r="N8" s="57"/>
      <c r="O8" s="57"/>
      <c r="P8" s="53"/>
    </row>
    <row r="9" spans="1:16" s="51" customFormat="1" ht="12.75" customHeight="1">
      <c r="A9" s="40" t="s">
        <v>4</v>
      </c>
      <c r="B9" s="95"/>
      <c r="C9" s="74"/>
      <c r="D9" s="93"/>
      <c r="E9" s="92"/>
      <c r="F9" s="71"/>
      <c r="G9" s="92"/>
      <c r="H9" s="92"/>
      <c r="I9" s="53"/>
      <c r="J9" s="53"/>
      <c r="K9" s="53"/>
      <c r="L9" s="212" t="s">
        <v>34</v>
      </c>
      <c r="M9" s="212"/>
      <c r="N9" s="212"/>
      <c r="O9" s="206">
        <f>P30</f>
        <v>0</v>
      </c>
      <c r="P9" s="206"/>
    </row>
    <row r="10" spans="1:16" s="51" customFormat="1" ht="12.75">
      <c r="A10" s="40"/>
      <c r="B10" s="95"/>
      <c r="C10" s="74"/>
      <c r="D10" s="93"/>
      <c r="E10" s="92"/>
      <c r="F10" s="71"/>
      <c r="G10" s="92"/>
      <c r="H10" s="92"/>
      <c r="I10" s="53"/>
      <c r="J10" s="53"/>
      <c r="K10" s="53"/>
      <c r="L10" s="71"/>
      <c r="M10" s="92"/>
      <c r="N10" s="96"/>
      <c r="O10" s="96"/>
      <c r="P10" s="92"/>
    </row>
    <row r="11" spans="1:16" s="51" customFormat="1" ht="12" thickBot="1">
      <c r="A11" s="58"/>
      <c r="B11" s="55"/>
      <c r="C11" s="52"/>
      <c r="D11" s="53"/>
      <c r="E11" s="53"/>
      <c r="F11" s="53"/>
      <c r="G11" s="53"/>
      <c r="H11" s="53"/>
      <c r="I11" s="53"/>
      <c r="J11" s="53"/>
      <c r="K11" s="53"/>
      <c r="L11" s="56"/>
      <c r="M11" s="53"/>
      <c r="N11" s="53"/>
      <c r="O11" s="53"/>
      <c r="P11" s="53"/>
    </row>
    <row r="12" spans="1:16" s="51" customFormat="1">
      <c r="A12" s="222" t="s">
        <v>5</v>
      </c>
      <c r="B12" s="224" t="s">
        <v>6</v>
      </c>
      <c r="C12" s="207" t="s">
        <v>7</v>
      </c>
      <c r="D12" s="209" t="s">
        <v>0</v>
      </c>
      <c r="E12" s="226" t="s">
        <v>1</v>
      </c>
      <c r="F12" s="228" t="s">
        <v>8</v>
      </c>
      <c r="G12" s="214"/>
      <c r="H12" s="214"/>
      <c r="I12" s="214"/>
      <c r="J12" s="214"/>
      <c r="K12" s="215"/>
      <c r="L12" s="213" t="s">
        <v>9</v>
      </c>
      <c r="M12" s="214"/>
      <c r="N12" s="214"/>
      <c r="O12" s="214"/>
      <c r="P12" s="215"/>
    </row>
    <row r="13" spans="1:16" s="51" customFormat="1" ht="77.25" customHeight="1" thickBot="1">
      <c r="A13" s="223"/>
      <c r="B13" s="225"/>
      <c r="C13" s="208"/>
      <c r="D13" s="210"/>
      <c r="E13" s="227"/>
      <c r="F13" s="147" t="s">
        <v>10</v>
      </c>
      <c r="G13" s="148" t="s">
        <v>37</v>
      </c>
      <c r="H13" s="148" t="s">
        <v>29</v>
      </c>
      <c r="I13" s="148" t="s">
        <v>28</v>
      </c>
      <c r="J13" s="148" t="s">
        <v>30</v>
      </c>
      <c r="K13" s="149" t="s">
        <v>35</v>
      </c>
      <c r="L13" s="150" t="s">
        <v>11</v>
      </c>
      <c r="M13" s="148" t="s">
        <v>29</v>
      </c>
      <c r="N13" s="148" t="s">
        <v>28</v>
      </c>
      <c r="O13" s="148" t="s">
        <v>30</v>
      </c>
      <c r="P13" s="149" t="s">
        <v>36</v>
      </c>
    </row>
    <row r="14" spans="1:16" s="51" customFormat="1" ht="25.5" customHeight="1">
      <c r="A14" s="132" t="s">
        <v>3</v>
      </c>
      <c r="B14" s="133" t="s">
        <v>21</v>
      </c>
      <c r="C14" s="151" t="s">
        <v>47</v>
      </c>
      <c r="D14" s="120" t="s">
        <v>44</v>
      </c>
      <c r="E14" s="121">
        <v>4.0999999999999996</v>
      </c>
      <c r="F14" s="122"/>
      <c r="G14" s="104"/>
      <c r="H14" s="123"/>
      <c r="I14" s="123"/>
      <c r="J14" s="123"/>
      <c r="K14" s="124"/>
      <c r="L14" s="125"/>
      <c r="M14" s="123"/>
      <c r="N14" s="123"/>
      <c r="O14" s="123"/>
      <c r="P14" s="124"/>
    </row>
    <row r="15" spans="1:16" s="51" customFormat="1" ht="35.25" customHeight="1">
      <c r="A15" s="132" t="s">
        <v>22</v>
      </c>
      <c r="B15" s="133" t="s">
        <v>21</v>
      </c>
      <c r="C15" s="151" t="s">
        <v>48</v>
      </c>
      <c r="D15" s="152" t="s">
        <v>49</v>
      </c>
      <c r="E15" s="121">
        <v>380</v>
      </c>
      <c r="F15" s="122"/>
      <c r="G15" s="104"/>
      <c r="H15" s="123"/>
      <c r="I15" s="123"/>
      <c r="J15" s="123"/>
      <c r="K15" s="124"/>
      <c r="L15" s="125"/>
      <c r="M15" s="123"/>
      <c r="N15" s="123"/>
      <c r="O15" s="123"/>
      <c r="P15" s="124"/>
    </row>
    <row r="16" spans="1:16" s="108" customFormat="1" ht="56.25">
      <c r="A16" s="101" t="s">
        <v>38</v>
      </c>
      <c r="B16" s="102" t="s">
        <v>21</v>
      </c>
      <c r="C16" s="151" t="s">
        <v>51</v>
      </c>
      <c r="D16" s="152" t="s">
        <v>49</v>
      </c>
      <c r="E16" s="121">
        <v>380</v>
      </c>
      <c r="F16" s="103"/>
      <c r="G16" s="104"/>
      <c r="H16" s="105"/>
      <c r="I16" s="105"/>
      <c r="J16" s="104"/>
      <c r="K16" s="106"/>
      <c r="L16" s="107"/>
      <c r="M16" s="105"/>
      <c r="N16" s="105"/>
      <c r="O16" s="105"/>
      <c r="P16" s="106"/>
    </row>
    <row r="17" spans="1:16" s="108" customFormat="1">
      <c r="A17" s="113"/>
      <c r="B17" s="126"/>
      <c r="C17" s="128" t="s">
        <v>52</v>
      </c>
      <c r="D17" s="114" t="s">
        <v>42</v>
      </c>
      <c r="E17" s="127">
        <f>0.15*E16</f>
        <v>57</v>
      </c>
      <c r="F17" s="115"/>
      <c r="G17" s="117"/>
      <c r="H17" s="117"/>
      <c r="I17" s="129"/>
      <c r="J17" s="116"/>
      <c r="K17" s="118"/>
      <c r="L17" s="119"/>
      <c r="M17" s="117"/>
      <c r="N17" s="117"/>
      <c r="O17" s="117"/>
      <c r="P17" s="118"/>
    </row>
    <row r="18" spans="1:16" s="108" customFormat="1" ht="24.75" customHeight="1">
      <c r="A18" s="101" t="s">
        <v>39</v>
      </c>
      <c r="B18" s="153" t="s">
        <v>21</v>
      </c>
      <c r="C18" s="154" t="s">
        <v>58</v>
      </c>
      <c r="D18" s="152" t="s">
        <v>49</v>
      </c>
      <c r="E18" s="121">
        <v>380</v>
      </c>
      <c r="F18" s="103"/>
      <c r="G18" s="104"/>
      <c r="H18" s="105"/>
      <c r="I18" s="105"/>
      <c r="J18" s="104"/>
      <c r="K18" s="106"/>
      <c r="L18" s="107"/>
      <c r="M18" s="105"/>
      <c r="N18" s="105"/>
      <c r="O18" s="105"/>
      <c r="P18" s="106"/>
    </row>
    <row r="19" spans="1:16" s="108" customFormat="1" ht="22.5">
      <c r="A19" s="101"/>
      <c r="B19" s="126"/>
      <c r="C19" s="130" t="s">
        <v>57</v>
      </c>
      <c r="D19" s="155" t="s">
        <v>44</v>
      </c>
      <c r="E19" s="127">
        <v>3.1</v>
      </c>
      <c r="F19" s="115"/>
      <c r="G19" s="117"/>
      <c r="H19" s="117"/>
      <c r="I19" s="129"/>
      <c r="J19" s="116"/>
      <c r="K19" s="118"/>
      <c r="L19" s="119"/>
      <c r="M19" s="117"/>
      <c r="N19" s="117"/>
      <c r="O19" s="117"/>
      <c r="P19" s="118"/>
    </row>
    <row r="20" spans="1:16" s="108" customFormat="1" ht="22.5">
      <c r="A20" s="101"/>
      <c r="B20" s="126"/>
      <c r="C20" s="130" t="s">
        <v>55</v>
      </c>
      <c r="D20" s="155" t="s">
        <v>44</v>
      </c>
      <c r="E20" s="127">
        <v>1.8</v>
      </c>
      <c r="F20" s="115"/>
      <c r="G20" s="117"/>
      <c r="H20" s="117"/>
      <c r="I20" s="129"/>
      <c r="J20" s="116"/>
      <c r="K20" s="118"/>
      <c r="L20" s="119"/>
      <c r="M20" s="117"/>
      <c r="N20" s="117"/>
      <c r="O20" s="117"/>
      <c r="P20" s="118"/>
    </row>
    <row r="21" spans="1:16" s="108" customFormat="1" ht="22.5">
      <c r="A21" s="101"/>
      <c r="B21" s="126"/>
      <c r="C21" s="130" t="s">
        <v>60</v>
      </c>
      <c r="D21" s="114" t="s">
        <v>56</v>
      </c>
      <c r="E21" s="127">
        <f>15*E18</f>
        <v>5700</v>
      </c>
      <c r="F21" s="115"/>
      <c r="G21" s="117"/>
      <c r="H21" s="117"/>
      <c r="I21" s="129"/>
      <c r="J21" s="116"/>
      <c r="K21" s="118"/>
      <c r="L21" s="119"/>
      <c r="M21" s="117"/>
      <c r="N21" s="117"/>
      <c r="O21" s="117"/>
      <c r="P21" s="118"/>
    </row>
    <row r="22" spans="1:16" s="108" customFormat="1" ht="71.25" customHeight="1">
      <c r="A22" s="101" t="s">
        <v>50</v>
      </c>
      <c r="B22" s="156" t="s">
        <v>53</v>
      </c>
      <c r="C22" s="157" t="s">
        <v>61</v>
      </c>
      <c r="D22" s="152" t="s">
        <v>54</v>
      </c>
      <c r="E22" s="121">
        <v>2041</v>
      </c>
      <c r="F22" s="103"/>
      <c r="G22" s="104"/>
      <c r="H22" s="105"/>
      <c r="I22" s="105"/>
      <c r="J22" s="104"/>
      <c r="K22" s="106"/>
      <c r="L22" s="107"/>
      <c r="M22" s="105"/>
      <c r="N22" s="105"/>
      <c r="O22" s="105"/>
      <c r="P22" s="106"/>
    </row>
    <row r="23" spans="1:16" s="108" customFormat="1" ht="35.25" customHeight="1">
      <c r="A23" s="113"/>
      <c r="B23" s="126"/>
      <c r="C23" s="130" t="s">
        <v>59</v>
      </c>
      <c r="D23" s="114" t="s">
        <v>42</v>
      </c>
      <c r="E23" s="127">
        <f>0.05*E22</f>
        <v>102.05000000000001</v>
      </c>
      <c r="F23" s="115"/>
      <c r="G23" s="117"/>
      <c r="H23" s="117"/>
      <c r="I23" s="129"/>
      <c r="J23" s="116"/>
      <c r="K23" s="118"/>
      <c r="L23" s="119"/>
      <c r="M23" s="117"/>
      <c r="N23" s="117"/>
      <c r="O23" s="117"/>
      <c r="P23" s="118"/>
    </row>
    <row r="24" spans="1:16" s="51" customFormat="1" ht="36" customHeight="1">
      <c r="A24" s="158">
        <v>6</v>
      </c>
      <c r="B24" s="133" t="s">
        <v>21</v>
      </c>
      <c r="C24" s="172" t="s">
        <v>66</v>
      </c>
      <c r="D24" s="161" t="s">
        <v>65</v>
      </c>
      <c r="E24" s="162">
        <v>11</v>
      </c>
      <c r="F24" s="168"/>
      <c r="G24" s="164"/>
      <c r="H24" s="165"/>
      <c r="I24" s="165"/>
      <c r="J24" s="165"/>
      <c r="K24" s="169"/>
      <c r="L24" s="170"/>
      <c r="M24" s="165"/>
      <c r="N24" s="165"/>
      <c r="O24" s="165"/>
      <c r="P24" s="169"/>
    </row>
    <row r="25" spans="1:16" s="108" customFormat="1" ht="24.75" customHeight="1">
      <c r="A25" s="159"/>
      <c r="B25" s="160"/>
      <c r="C25" s="171" t="s">
        <v>67</v>
      </c>
      <c r="D25" s="161" t="s">
        <v>65</v>
      </c>
      <c r="E25" s="162">
        <f>1.2*E24</f>
        <v>13.2</v>
      </c>
      <c r="F25" s="163"/>
      <c r="G25" s="164"/>
      <c r="H25" s="164"/>
      <c r="I25" s="165"/>
      <c r="J25" s="164"/>
      <c r="K25" s="166"/>
      <c r="L25" s="167"/>
      <c r="M25" s="164"/>
      <c r="N25" s="164"/>
      <c r="O25" s="164"/>
      <c r="P25" s="166"/>
    </row>
    <row r="26" spans="1:16" s="108" customFormat="1" ht="22.5">
      <c r="A26" s="159">
        <v>7</v>
      </c>
      <c r="B26" s="173" t="s">
        <v>21</v>
      </c>
      <c r="C26" s="174" t="s">
        <v>62</v>
      </c>
      <c r="D26" s="175" t="s">
        <v>63</v>
      </c>
      <c r="E26" s="176">
        <v>4.3</v>
      </c>
      <c r="F26" s="177"/>
      <c r="G26" s="178"/>
      <c r="H26" s="179"/>
      <c r="I26" s="179"/>
      <c r="J26" s="178"/>
      <c r="K26" s="180"/>
      <c r="L26" s="181"/>
      <c r="M26" s="179"/>
      <c r="N26" s="179"/>
      <c r="O26" s="179"/>
      <c r="P26" s="180"/>
    </row>
    <row r="27" spans="1:16" s="108" customFormat="1">
      <c r="A27" s="132"/>
      <c r="B27" s="173"/>
      <c r="C27" s="182" t="s">
        <v>64</v>
      </c>
      <c r="D27" s="161" t="s">
        <v>63</v>
      </c>
      <c r="E27" s="162">
        <f>E26</f>
        <v>4.3</v>
      </c>
      <c r="F27" s="168"/>
      <c r="G27" s="165"/>
      <c r="H27" s="165"/>
      <c r="I27" s="165"/>
      <c r="J27" s="165"/>
      <c r="K27" s="169"/>
      <c r="L27" s="170"/>
      <c r="M27" s="165"/>
      <c r="N27" s="165"/>
      <c r="O27" s="165"/>
      <c r="P27" s="169"/>
    </row>
    <row r="28" spans="1:16" s="51" customFormat="1" ht="12" thickBot="1">
      <c r="A28" s="219" t="s">
        <v>2</v>
      </c>
      <c r="B28" s="220"/>
      <c r="C28" s="220"/>
      <c r="D28" s="220"/>
      <c r="E28" s="220"/>
      <c r="F28" s="220"/>
      <c r="G28" s="220"/>
      <c r="H28" s="220"/>
      <c r="I28" s="220"/>
      <c r="J28" s="220"/>
      <c r="K28" s="221"/>
      <c r="L28" s="134">
        <f>SUM(L14:L27)</f>
        <v>0</v>
      </c>
      <c r="M28" s="134">
        <f>SUM(M14:M27)</f>
        <v>0</v>
      </c>
      <c r="N28" s="135">
        <f>SUM(N14:N27)/2</f>
        <v>0</v>
      </c>
      <c r="O28" s="134">
        <f>SUM(O14:O27)</f>
        <v>0</v>
      </c>
      <c r="P28" s="136">
        <f>SUM(P14:P27)</f>
        <v>0</v>
      </c>
    </row>
    <row r="29" spans="1:16" s="51" customFormat="1" ht="12" thickBot="1">
      <c r="A29" s="216" t="s">
        <v>68</v>
      </c>
      <c r="B29" s="217"/>
      <c r="C29" s="217"/>
      <c r="D29" s="217"/>
      <c r="E29" s="217"/>
      <c r="F29" s="217"/>
      <c r="G29" s="217"/>
      <c r="H29" s="217"/>
      <c r="I29" s="217"/>
      <c r="J29" s="217"/>
      <c r="K29" s="218"/>
      <c r="L29" s="137"/>
      <c r="M29" s="138"/>
      <c r="N29" s="139"/>
      <c r="O29" s="138"/>
      <c r="P29" s="140">
        <f>0.1*N28</f>
        <v>0</v>
      </c>
    </row>
    <row r="30" spans="1:16" s="51" customFormat="1" ht="12" thickBot="1">
      <c r="A30" s="216" t="s">
        <v>2</v>
      </c>
      <c r="B30" s="217"/>
      <c r="C30" s="217"/>
      <c r="D30" s="217"/>
      <c r="E30" s="217"/>
      <c r="F30" s="217"/>
      <c r="G30" s="217"/>
      <c r="H30" s="217"/>
      <c r="I30" s="217"/>
      <c r="J30" s="217"/>
      <c r="K30" s="218"/>
      <c r="L30" s="141">
        <f>SUM(L28:L29)</f>
        <v>0</v>
      </c>
      <c r="M30" s="142">
        <f>SUM(M28:M29)</f>
        <v>0</v>
      </c>
      <c r="N30" s="142">
        <f>SUM(N28:N29)</f>
        <v>0</v>
      </c>
      <c r="O30" s="142">
        <f>SUM(O28:O29)</f>
        <v>0</v>
      </c>
      <c r="P30" s="143">
        <f>SUM(P28:P29)</f>
        <v>0</v>
      </c>
    </row>
    <row r="31" spans="1:16">
      <c r="A31" s="98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9"/>
      <c r="M31" s="99"/>
      <c r="N31" s="99"/>
      <c r="O31" s="99"/>
      <c r="P31" s="99"/>
    </row>
    <row r="32" spans="1:16" s="51" customFormat="1">
      <c r="A32" s="144"/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5"/>
      <c r="M32" s="145"/>
      <c r="N32" s="145"/>
      <c r="O32" s="145"/>
      <c r="P32" s="145"/>
    </row>
    <row r="33" spans="1:18" s="51" customFormat="1">
      <c r="A33" s="144"/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5"/>
      <c r="M33" s="145"/>
      <c r="N33" s="145"/>
      <c r="O33" s="145"/>
      <c r="P33" s="145"/>
    </row>
    <row r="34" spans="1:18" s="51" customFormat="1" ht="12.75">
      <c r="B34" s="59"/>
      <c r="H34" s="29"/>
      <c r="I34" s="20"/>
    </row>
    <row r="35" spans="1:18" s="51" customFormat="1" ht="12.75">
      <c r="H35" s="36"/>
      <c r="O35" s="131"/>
      <c r="R35" s="146"/>
    </row>
    <row r="36" spans="1:18" s="51" customFormat="1"/>
    <row r="37" spans="1:18" s="51" customFormat="1">
      <c r="B37" s="59"/>
    </row>
  </sheetData>
  <mergeCells count="14">
    <mergeCell ref="A30:K30"/>
    <mergeCell ref="A28:K28"/>
    <mergeCell ref="A29:K29"/>
    <mergeCell ref="A12:A13"/>
    <mergeCell ref="B12:B13"/>
    <mergeCell ref="E12:E13"/>
    <mergeCell ref="F12:K12"/>
    <mergeCell ref="O9:P9"/>
    <mergeCell ref="C12:C13"/>
    <mergeCell ref="D12:D13"/>
    <mergeCell ref="A3:P3"/>
    <mergeCell ref="A4:P4"/>
    <mergeCell ref="L9:N9"/>
    <mergeCell ref="L12:P12"/>
  </mergeCells>
  <phoneticPr fontId="1" type="noConversion"/>
  <printOptions horizontalCentered="1"/>
  <pageMargins left="0.19685039370078741" right="0.19685039370078741" top="0.78740157480314965" bottom="0.39370078740157483" header="0.51181102362204722" footer="0.19685039370078741"/>
  <pageSetup paperSize="9" orientation="landscape" horizontalDpi="429496729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K</vt:lpstr>
      <vt:lpstr>O1</vt:lpstr>
      <vt:lpstr>ŽOGS</vt:lpstr>
      <vt:lpstr>K!Print_Area</vt:lpstr>
      <vt:lpstr>'O1'!Print_Area</vt:lpstr>
      <vt:lpstr>ŽOGS!Print_Area</vt:lpstr>
    </vt:vector>
  </TitlesOfParts>
  <Company>HCData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Zaig_ku</cp:lastModifiedBy>
  <cp:lastPrinted>2015-05-25T09:14:35Z</cp:lastPrinted>
  <dcterms:created xsi:type="dcterms:W3CDTF">2004-03-25T12:48:46Z</dcterms:created>
  <dcterms:modified xsi:type="dcterms:W3CDTF">2015-07-17T05:08:14Z</dcterms:modified>
</cp:coreProperties>
</file>